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ek\Documents\ROZPOČTY\Bytový dům Dračky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25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 25 Pol'!$A$1:$I$50</definedName>
    <definedName name="_xlnm.Print_Area" localSheetId="4">'Rekapitulace Objekt 1'!$A$1:$H$27</definedName>
    <definedName name="_xlnm.Print_Area" localSheetId="1">Stavba!$A$1:$J$40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39" i="1"/>
  <c r="J38" i="1"/>
  <c r="J37" i="1"/>
  <c r="J36" i="1"/>
  <c r="P18" i="11"/>
  <c r="O18" i="11"/>
  <c r="H18" i="11"/>
  <c r="H19" i="11" s="1"/>
  <c r="H27" i="11"/>
  <c r="D27" i="11"/>
  <c r="H26" i="11"/>
  <c r="H25" i="11"/>
  <c r="H24" i="11"/>
  <c r="H23" i="11"/>
  <c r="BC21" i="11"/>
  <c r="AO52" i="12"/>
  <c r="AN52" i="12"/>
  <c r="G51" i="12"/>
  <c r="BA49" i="12"/>
  <c r="BA47" i="12"/>
  <c r="G10" i="12"/>
  <c r="F8" i="12" s="1"/>
  <c r="G14" i="12"/>
  <c r="G16" i="12"/>
  <c r="F15" i="12" s="1"/>
  <c r="G17" i="12"/>
  <c r="G18" i="12"/>
  <c r="G19" i="12"/>
  <c r="G20" i="12"/>
  <c r="G21" i="12"/>
  <c r="G24" i="12"/>
  <c r="G27" i="12"/>
  <c r="G28" i="12"/>
  <c r="F25" i="12" s="1"/>
  <c r="G30" i="12"/>
  <c r="G33" i="12"/>
  <c r="G35" i="12"/>
  <c r="G38" i="12"/>
  <c r="G40" i="12"/>
  <c r="G42" i="12"/>
  <c r="G43" i="12"/>
  <c r="G44" i="12"/>
  <c r="F45" i="12"/>
  <c r="G46" i="12"/>
  <c r="G48" i="12"/>
  <c r="D19" i="11"/>
  <c r="B7" i="11"/>
  <c r="B6" i="11"/>
  <c r="C1" i="11"/>
  <c r="B1" i="11"/>
  <c r="J24" i="1"/>
  <c r="B1" i="9"/>
  <c r="C1" i="9"/>
  <c r="B7" i="9"/>
  <c r="B6" i="9"/>
  <c r="J40" i="1" l="1"/>
</calcChain>
</file>

<file path=xl/sharedStrings.xml><?xml version="1.0" encoding="utf-8"?>
<sst xmlns="http://schemas.openxmlformats.org/spreadsheetml/2006/main" count="278" uniqueCount="158">
  <si>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</si>
  <si>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</si>
  <si>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</si>
  <si>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</si>
  <si>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</si>
  <si>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</si>
  <si>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</si>
  <si>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</si>
  <si>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</si>
  <si>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</si>
  <si>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</si>
  <si>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</si>
  <si>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</si>
  <si>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</si>
  <si>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</si>
  <si>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</si>
  <si>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</si>
  <si>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</si>
  <si>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</si>
  <si>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</si>
  <si>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</si>
  <si>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</si>
  <si>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</si>
  <si>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</si>
  <si>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</si>
  <si>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</si>
  <si>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</si>
  <si>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</si>
  <si>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</si>
  <si>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</si>
  <si>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</si>
  <si>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</si>
  <si>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</si>
  <si>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</si>
  <si>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</si>
  <si>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</si>
  <si>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</si>
  <si>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</si>
  <si>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</si>
  <si>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</si>
  <si>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</si>
  <si>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15/25</t>
  </si>
  <si>
    <t>Bytový dům pro seniory-rolety</t>
  </si>
  <si>
    <t>Praha 6, Střešovice</t>
  </si>
  <si>
    <t>Stavební objekt</t>
  </si>
  <si>
    <t>1</t>
  </si>
  <si>
    <t>rolety</t>
  </si>
  <si>
    <t>Celkem za stavbu</t>
  </si>
  <si>
    <t>Rekapitulace dílů</t>
  </si>
  <si>
    <t>Číslo</t>
  </si>
  <si>
    <t>Název</t>
  </si>
  <si>
    <t>Celkem</t>
  </si>
  <si>
    <t>767</t>
  </si>
  <si>
    <t>Konstrukce zámečnické</t>
  </si>
  <si>
    <t>786</t>
  </si>
  <si>
    <t>Čalounické úpravy</t>
  </si>
  <si>
    <t>M21</t>
  </si>
  <si>
    <t>Elektromontáže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</si>
  <si>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</si>
  <si>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</si>
  <si>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</si>
  <si>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</si>
  <si>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</si>
  <si>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</si>
  <si>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</si>
  <si>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</si>
  <si>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25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</si>
  <si>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</si>
  <si>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</si>
  <si>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</si>
  <si>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</si>
  <si>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</si>
  <si>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</si>
  <si>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</si>
  <si>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</si>
  <si>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</si>
  <si>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767 99 Montáž ostatních atypických kovov. doplňků staveb</t>
  </si>
  <si>
    <t>767995101R00</t>
  </si>
  <si>
    <t>...atypických konstrukcí o hmotnosti do 5 kg</t>
  </si>
  <si>
    <t>kg</t>
  </si>
  <si>
    <t>800-767</t>
  </si>
  <si>
    <t>RTS</t>
  </si>
  <si>
    <t>POL</t>
  </si>
  <si>
    <t>2*19*1</t>
  </si>
  <si>
    <t>998 76-7 Přesun hmot pro kovové stavební doplňk. konstrukce</t>
  </si>
  <si>
    <t>50 m vodorovně</t>
  </si>
  <si>
    <t>SPX</t>
  </si>
  <si>
    <t>998767203R00</t>
  </si>
  <si>
    <t>...v objektech výšky do 24 m</t>
  </si>
  <si>
    <t>%</t>
  </si>
  <si>
    <t>786611367</t>
  </si>
  <si>
    <t>Předokenní roleta,viditelný box, elektrický pohon, rozměr 900*2450 mm</t>
  </si>
  <si>
    <t xml:space="preserve">ks    </t>
  </si>
  <si>
    <t>Vlastní</t>
  </si>
  <si>
    <t>POL_NEZ</t>
  </si>
  <si>
    <t>786611368</t>
  </si>
  <si>
    <t>Předokenní roleta, viditel.box,elektrický pohon, rozměr 2700*2450 mm</t>
  </si>
  <si>
    <t>786611369</t>
  </si>
  <si>
    <t>Předokenní roleta,viditelný box, elektrický pohon, rozměr 1800*2450 mm</t>
  </si>
  <si>
    <t>786611370</t>
  </si>
  <si>
    <t>Předokenní roleta,viditelný box, elektrický pohon, rozměr 3600*2450 mm</t>
  </si>
  <si>
    <t>786611371</t>
  </si>
  <si>
    <t>Předokenní roleta,viditelný box, elektrický pohon, rozměr 1600*2450 mm</t>
  </si>
  <si>
    <t>786611372</t>
  </si>
  <si>
    <t>Předokenní roleta,viditelný box, elektrický pohon, rozměr 2400*2450 mm</t>
  </si>
  <si>
    <t>998 78-6 Přesun hmot pro čalounické úpravy</t>
  </si>
  <si>
    <t>998786203R00</t>
  </si>
  <si>
    <t>800-786</t>
  </si>
  <si>
    <t>1 Přirážky k montážním ceníkům</t>
  </si>
  <si>
    <t>110      R00</t>
  </si>
  <si>
    <t>Mimostaveništní doprava individual.</t>
  </si>
  <si>
    <t>Kč</t>
  </si>
  <si>
    <t>Prav.M</t>
  </si>
  <si>
    <t>205      R00</t>
  </si>
  <si>
    <t>Zednické výpomoci M 21 podle čl.13-5c</t>
  </si>
  <si>
    <t>soubor</t>
  </si>
  <si>
    <t>210 01-01 Chráničky a lišty</t>
  </si>
  <si>
    <t>210010105R00</t>
  </si>
  <si>
    <t>...lišta elektroinstalační, materiál PVC, šířky do 40 mm, uložená pevně šroubováním</t>
  </si>
  <si>
    <t>m</t>
  </si>
  <si>
    <t>19*20</t>
  </si>
  <si>
    <t>210 10 Ukončení vodičů, soubory pro kabely</t>
  </si>
  <si>
    <t>210100001R00</t>
  </si>
  <si>
    <t>...ukončení vodičů v rozvaděči včetně zapojení a vodičové koncovky,  , průřez do 2,5 mm2</t>
  </si>
  <si>
    <t>kus</t>
  </si>
  <si>
    <t>210 11 Spínací, spouštěcí a regulační ústrojí</t>
  </si>
  <si>
    <t>210110002R00</t>
  </si>
  <si>
    <t>...spínač nástěnný pro prostředí obyčejné nebo vlhké včetně zapojení, dvoupólový, řazení 2</t>
  </si>
  <si>
    <t>210 29-06 Montáž</t>
  </si>
  <si>
    <t>včetně vyzkoušení</t>
  </si>
  <si>
    <t>210290921R00</t>
  </si>
  <si>
    <t>Montáž odboček, včetně vysek. a začiš., do D 16 mm</t>
  </si>
  <si>
    <t>210 81 Kabely silové</t>
  </si>
  <si>
    <t>210810015RT1</t>
  </si>
  <si>
    <t>Kabel CYKY-m 750 V 5 x 1,5 mm2 volně uložený</t>
  </si>
  <si>
    <t>9 Hodinové zúčtovací sazby</t>
  </si>
  <si>
    <t>905      R01</t>
  </si>
  <si>
    <t>Hzs-revize provoz.souboru a st.obj.</t>
  </si>
  <si>
    <t>h</t>
  </si>
  <si>
    <t>Přir.M</t>
  </si>
  <si>
    <t>34535441R</t>
  </si>
  <si>
    <t>strojek pro dvoupólový spínač; řazení 2, 2S; 10AX, 250 VAC</t>
  </si>
  <si>
    <t>SPCM</t>
  </si>
  <si>
    <t>345715010000R</t>
  </si>
  <si>
    <t>Lišta elektroinstalační z PVC délka 40 mm</t>
  </si>
  <si>
    <t>005122010R</t>
  </si>
  <si>
    <t>Provoz objednatele</t>
  </si>
  <si>
    <t>Soubor</t>
  </si>
  <si>
    <t>Náklady na ztížené provádění stavebních prací v důsledku nepřerušeného provozu na staveništi nebo v případech nepřerušeného provozu v objektech v nichž se stavební práce provádí.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</si>
  <si>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</si>
  <si>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</si>
  <si>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</si>
  <si>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Celkem za objekt</t>
  </si>
  <si>
    <t/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</si>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</sst>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5" xfId="0" applyNumberFormat="1" applyFont="1" applyBorder="1" applyAlignment="1">
      <alignment vertical="top" wrapText="1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42" xfId="0" applyNumberFormat="1" applyFont="1" applyBorder="1" applyAlignment="1">
      <alignment vertical="top" wrapText="1" shrinkToFit="1"/>
    </xf>
    <xf numFmtId="172" fontId="18" fillId="5" borderId="42" xfId="0" applyNumberFormat="1" applyFont="1" applyFill="1" applyBorder="1" applyAlignment="1" applyProtection="1">
      <alignment vertical="top" shrinkToFit="1"/>
      <protection locked="0"/>
    </xf>
    <xf numFmtId="172" fontId="20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20" fillId="0" borderId="37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72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68" xfId="0" applyNumberFormat="1" applyFont="1" applyBorder="1" applyAlignment="1">
      <alignment vertical="top" wrapText="1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eo-adm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algorithmName="SHA-512" hashValue="ChSUeBZzTkqSJrHnypUvwhqHucmArwp4G9rbkkih45RLZBvUx5vIxKq7nxZcoIbA/048F3ql07tfSk8jjCe5oA==" saltValue="a45VKuLF/RYJtMc9SE703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3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4" t="s">
        <v>43</v>
      </c>
      <c r="G5" s="11"/>
      <c r="I5" s="11"/>
    </row>
    <row r="6" spans="1:14" ht="13.5" customHeight="1" x14ac:dyDescent="0.25">
      <c r="B6" s="10"/>
      <c r="C6" s="37"/>
      <c r="D6" s="103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5"/>
      <c r="B21" s="106" t="s">
        <v>20</v>
      </c>
      <c r="C21" s="107"/>
      <c r="D21" s="107"/>
      <c r="E21" s="108"/>
      <c r="F21" s="109"/>
      <c r="G21" s="109"/>
      <c r="H21" s="116" t="s">
        <v>21</v>
      </c>
      <c r="I21" s="117" t="s">
        <v>22</v>
      </c>
      <c r="J21" s="118" t="s">
        <v>23</v>
      </c>
    </row>
    <row r="22" spans="1:16" x14ac:dyDescent="0.2">
      <c r="A22" s="113"/>
      <c r="B22" s="113" t="s">
        <v>44</v>
      </c>
      <c r="C22" s="114"/>
      <c r="D22" s="114"/>
      <c r="E22" s="114"/>
      <c r="F22" s="114"/>
      <c r="G22" s="115"/>
      <c r="H22" s="119"/>
      <c r="I22" s="120">
        <v>1</v>
      </c>
      <c r="J22" s="121"/>
    </row>
    <row r="23" spans="1:16" x14ac:dyDescent="0.2">
      <c r="A23" s="113"/>
      <c r="B23" s="113" t="s">
        <v>45</v>
      </c>
      <c r="C23" s="114" t="s">
        <v>46</v>
      </c>
      <c r="D23" s="114"/>
      <c r="E23" s="114"/>
      <c r="F23" s="114"/>
      <c r="G23" s="115"/>
      <c r="H23" s="119"/>
      <c r="I23" s="120">
        <v>1</v>
      </c>
      <c r="J23" s="121">
        <f>'Rekapitulace Objekt 1'!H19</f>
        <v>0</v>
      </c>
      <c r="O23" t="s">
        <v>157</v>
      </c>
      <c r="P23" t="s">
        <v>157</v>
      </c>
    </row>
    <row r="24" spans="1:16" ht="25.5" customHeight="1" x14ac:dyDescent="0.25">
      <c r="A24" s="123"/>
      <c r="B24" s="124" t="s">
        <v>47</v>
      </c>
      <c r="C24" s="125"/>
      <c r="D24" s="125"/>
      <c r="E24" s="125"/>
      <c r="F24" s="126"/>
      <c r="G24" s="127"/>
      <c r="H24" s="128"/>
      <c r="I24" s="129"/>
      <c r="J24" s="122">
        <f>SUM(J22:J23)</f>
        <v>0</v>
      </c>
    </row>
    <row r="33" spans="1:10" ht="15.75" x14ac:dyDescent="0.25">
      <c r="B33" s="130" t="s">
        <v>48</v>
      </c>
    </row>
    <row r="35" spans="1:10" ht="25.5" customHeight="1" x14ac:dyDescent="0.2">
      <c r="A35" s="131"/>
      <c r="B35" s="132" t="s">
        <v>49</v>
      </c>
      <c r="C35" s="133" t="s">
        <v>50</v>
      </c>
      <c r="D35" s="133"/>
      <c r="E35" s="133"/>
      <c r="F35" s="133"/>
      <c r="G35" s="134"/>
      <c r="H35" s="134"/>
      <c r="I35" s="134"/>
      <c r="J35" s="135" t="s">
        <v>51</v>
      </c>
    </row>
    <row r="36" spans="1:10" ht="25.5" customHeight="1" x14ac:dyDescent="0.2">
      <c r="A36" s="136"/>
      <c r="B36" s="137" t="s">
        <v>52</v>
      </c>
      <c r="C36" s="138" t="s">
        <v>53</v>
      </c>
      <c r="D36" s="138"/>
      <c r="E36" s="138"/>
      <c r="F36" s="139"/>
      <c r="G36" s="140"/>
      <c r="H36" s="140"/>
      <c r="I36" s="140"/>
      <c r="J36" s="141">
        <f>'1 25 Pol'!F8</f>
        <v>0</v>
      </c>
    </row>
    <row r="37" spans="1:10" ht="25.5" customHeight="1" x14ac:dyDescent="0.2">
      <c r="A37" s="136"/>
      <c r="B37" s="136" t="s">
        <v>54</v>
      </c>
      <c r="C37" s="142" t="s">
        <v>55</v>
      </c>
      <c r="D37" s="142"/>
      <c r="E37" s="142"/>
      <c r="F37" s="143"/>
      <c r="G37" s="144"/>
      <c r="H37" s="144"/>
      <c r="I37" s="144"/>
      <c r="J37" s="145">
        <f>'1 25 Pol'!F15</f>
        <v>0</v>
      </c>
    </row>
    <row r="38" spans="1:10" ht="25.5" customHeight="1" x14ac:dyDescent="0.2">
      <c r="A38" s="136"/>
      <c r="B38" s="136" t="s">
        <v>56</v>
      </c>
      <c r="C38" s="142" t="s">
        <v>57</v>
      </c>
      <c r="D38" s="142"/>
      <c r="E38" s="142"/>
      <c r="F38" s="143"/>
      <c r="G38" s="144"/>
      <c r="H38" s="144"/>
      <c r="I38" s="144"/>
      <c r="J38" s="145">
        <f>'1 25 Pol'!F25</f>
        <v>0</v>
      </c>
    </row>
    <row r="39" spans="1:10" ht="25.5" customHeight="1" x14ac:dyDescent="0.2">
      <c r="A39" s="136"/>
      <c r="B39" s="146" t="s">
        <v>58</v>
      </c>
      <c r="C39" s="147" t="s">
        <v>59</v>
      </c>
      <c r="D39" s="147"/>
      <c r="E39" s="147"/>
      <c r="F39" s="148"/>
      <c r="G39" s="149"/>
      <c r="H39" s="149"/>
      <c r="I39" s="149"/>
      <c r="J39" s="150">
        <f>'1 25 Pol'!F45</f>
        <v>0</v>
      </c>
    </row>
    <row r="40" spans="1:10" ht="25.5" customHeight="1" x14ac:dyDescent="0.2">
      <c r="A40" s="151"/>
      <c r="B40" s="152" t="s">
        <v>60</v>
      </c>
      <c r="C40" s="153"/>
      <c r="D40" s="153"/>
      <c r="E40" s="153"/>
      <c r="F40" s="154"/>
      <c r="G40" s="155"/>
      <c r="H40" s="155"/>
      <c r="I40" s="155"/>
      <c r="J40" s="156">
        <f>SUM(J36:J39)</f>
        <v>0</v>
      </c>
    </row>
    <row r="41" spans="1:10" x14ac:dyDescent="0.2">
      <c r="A41" s="110"/>
      <c r="B41" s="110"/>
      <c r="C41" s="110"/>
      <c r="D41" s="110"/>
      <c r="E41" s="110"/>
      <c r="F41" s="110"/>
      <c r="G41" s="111"/>
      <c r="H41" s="110"/>
      <c r="I41" s="111"/>
      <c r="J41" s="112"/>
    </row>
    <row r="42" spans="1:10" x14ac:dyDescent="0.2">
      <c r="A42" s="110"/>
      <c r="B42" s="110"/>
      <c r="C42" s="110"/>
      <c r="D42" s="110"/>
      <c r="E42" s="110"/>
      <c r="F42" s="110"/>
      <c r="G42" s="111"/>
      <c r="H42" s="110"/>
      <c r="I42" s="111"/>
      <c r="J42" s="112"/>
    </row>
    <row r="43" spans="1:10" x14ac:dyDescent="0.2">
      <c r="A43" s="110"/>
      <c r="B43" s="110"/>
      <c r="C43" s="110"/>
      <c r="D43" s="110"/>
      <c r="E43" s="110"/>
      <c r="F43" s="110"/>
      <c r="G43" s="111"/>
      <c r="H43" s="110"/>
      <c r="I43" s="111"/>
      <c r="J43" s="112"/>
    </row>
  </sheetData>
  <sheetProtection algorithmName="SHA-512" hashValue="TCIfJR39S+tuPwm6+BxFUEVRYvs+dYEqKtKHbfig82i8NFNmNRO8hjHojT675CIt7NEiUwXn+oLN55ywEALL8w==" saltValue="4h0iIVov7npENWNbdmEC2w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">
    <mergeCell ref="B24:E24"/>
    <mergeCell ref="C36:I36"/>
    <mergeCell ref="C37:I37"/>
    <mergeCell ref="C38:I38"/>
    <mergeCell ref="C39:I39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15/25</v>
      </c>
      <c r="C1" s="31" t="str">
        <f>Stavba!NazevStavby</f>
        <v>Bytový dům pro seniory-rolety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KTINWFKN2/1lxjJ95gxiVtrrqlCRq7dSyC08r1Zxskl6/39wrev1JqdURCvQSJC3qV++qWxv9yd2tWvM4/NLpA==" saltValue="AZW8VKI1db/AQP/iDGvRR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29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30</v>
      </c>
      <c r="B2" s="56"/>
      <c r="C2" s="97"/>
      <c r="D2" s="97"/>
      <c r="E2" s="97"/>
      <c r="F2" s="97"/>
      <c r="G2" s="98"/>
    </row>
    <row r="3" spans="1:7" x14ac:dyDescent="0.2">
      <c r="A3" s="57" t="s">
        <v>31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UQywZ6u33KP5ta+OKcNuCcjMeAxl0JCC+FruszYW2mPm2qpx5cD9jAy+25P0VRlUbUKevkBcwsuwsS3XvuGfvQ==" saltValue="zhcCZsbMhP6eYe+FbXi85g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15/25</v>
      </c>
      <c r="C1" s="31" t="str">
        <f>Stavba!NazevStavby</f>
        <v>Bytový dům pro seniory-rolety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57" t="s">
        <v>45</v>
      </c>
      <c r="C2" s="158" t="s">
        <v>46</v>
      </c>
      <c r="D2" s="92"/>
      <c r="E2" s="92"/>
      <c r="F2" s="92"/>
      <c r="G2" s="26" t="s">
        <v>15</v>
      </c>
      <c r="H2" s="34" t="s">
        <v>16</v>
      </c>
      <c r="O2" s="8" t="s">
        <v>61</v>
      </c>
    </row>
    <row r="3" spans="1:15" ht="13.5" customHeight="1" thickTop="1" x14ac:dyDescent="0.2">
      <c r="H3" s="35"/>
    </row>
    <row r="4" spans="1:15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1</v>
      </c>
      <c r="H6" s="35"/>
    </row>
    <row r="7" spans="1:15" ht="15.75" customHeight="1" x14ac:dyDescent="0.25">
      <c r="B7" s="93" t="str">
        <f>C2</f>
        <v>rolety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62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59" t="s">
        <v>63</v>
      </c>
      <c r="B16" s="160"/>
      <c r="C16" s="160"/>
      <c r="D16" s="160"/>
      <c r="E16" s="160"/>
      <c r="F16" s="160"/>
      <c r="G16" s="160"/>
      <c r="H16" s="161"/>
      <c r="I16" s="32"/>
      <c r="J16" s="32"/>
    </row>
    <row r="17" spans="1:55" ht="12.75" customHeight="1" x14ac:dyDescent="0.2">
      <c r="A17" s="167" t="s">
        <v>64</v>
      </c>
      <c r="B17" s="168"/>
      <c r="C17" s="169"/>
      <c r="D17" s="169"/>
      <c r="E17" s="169"/>
      <c r="F17" s="169"/>
      <c r="G17" s="170"/>
      <c r="H17" s="171" t="s">
        <v>65</v>
      </c>
      <c r="I17" s="32"/>
      <c r="J17" s="32"/>
    </row>
    <row r="18" spans="1:55" ht="12.75" customHeight="1" x14ac:dyDescent="0.2">
      <c r="A18" s="165" t="s">
        <v>66</v>
      </c>
      <c r="B18" s="163" t="s">
        <v>46</v>
      </c>
      <c r="C18" s="162"/>
      <c r="D18" s="162"/>
      <c r="E18" s="162"/>
      <c r="F18" s="162"/>
      <c r="G18" s="164"/>
      <c r="H18" s="166">
        <f>'1 25 Pol'!G51</f>
        <v>0</v>
      </c>
      <c r="I18" s="32"/>
      <c r="J18" s="32"/>
      <c r="O18">
        <f>'1 25 Pol'!AN52</f>
        <v>0</v>
      </c>
      <c r="P18">
        <f>'1 25 Pol'!AO52</f>
        <v>0</v>
      </c>
    </row>
    <row r="19" spans="1:55" ht="12.75" customHeight="1" thickBot="1" x14ac:dyDescent="0.25">
      <c r="A19" s="172"/>
      <c r="B19" s="173" t="s">
        <v>67</v>
      </c>
      <c r="C19" s="174"/>
      <c r="D19" s="175" t="str">
        <f>B2</f>
        <v>1</v>
      </c>
      <c r="E19" s="174"/>
      <c r="F19" s="174"/>
      <c r="G19" s="176"/>
      <c r="H19" s="177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9" t="s">
        <v>154</v>
      </c>
      <c r="B21" s="160"/>
      <c r="C21" s="160"/>
      <c r="D21" s="205" t="s">
        <v>66</v>
      </c>
      <c r="E21" s="283" t="s">
        <v>46</v>
      </c>
      <c r="F21" s="283"/>
      <c r="G21" s="283"/>
      <c r="H21" s="283"/>
      <c r="I21" s="32"/>
      <c r="J21" s="32"/>
      <c r="BC21" s="282" t="str">
        <f>E21</f>
        <v>rolety</v>
      </c>
    </row>
    <row r="22" spans="1:55" ht="12.75" customHeight="1" x14ac:dyDescent="0.2">
      <c r="A22" s="167" t="s">
        <v>155</v>
      </c>
      <c r="B22" s="168"/>
      <c r="C22" s="169"/>
      <c r="D22" s="169"/>
      <c r="E22" s="169"/>
      <c r="F22" s="169"/>
      <c r="G22" s="170"/>
      <c r="H22" s="171" t="s">
        <v>65</v>
      </c>
      <c r="I22" s="32"/>
      <c r="J22" s="32"/>
    </row>
    <row r="23" spans="1:55" ht="12.75" customHeight="1" x14ac:dyDescent="0.2">
      <c r="A23" s="165" t="s">
        <v>52</v>
      </c>
      <c r="B23" s="163" t="s">
        <v>53</v>
      </c>
      <c r="C23" s="162"/>
      <c r="D23" s="162"/>
      <c r="E23" s="162"/>
      <c r="F23" s="162"/>
      <c r="G23" s="164"/>
      <c r="H23" s="284">
        <f>'1 25 Pol'!F8</f>
        <v>0</v>
      </c>
      <c r="I23" s="32"/>
      <c r="J23" s="32"/>
    </row>
    <row r="24" spans="1:55" ht="12.75" customHeight="1" x14ac:dyDescent="0.2">
      <c r="A24" s="165" t="s">
        <v>54</v>
      </c>
      <c r="B24" s="163" t="s">
        <v>55</v>
      </c>
      <c r="C24" s="162"/>
      <c r="D24" s="162"/>
      <c r="E24" s="162"/>
      <c r="F24" s="162"/>
      <c r="G24" s="164"/>
      <c r="H24" s="284">
        <f>'1 25 Pol'!F15</f>
        <v>0</v>
      </c>
      <c r="I24" s="32"/>
      <c r="J24" s="32"/>
    </row>
    <row r="25" spans="1:55" ht="12.75" customHeight="1" x14ac:dyDescent="0.2">
      <c r="A25" s="165" t="s">
        <v>56</v>
      </c>
      <c r="B25" s="163" t="s">
        <v>57</v>
      </c>
      <c r="C25" s="162"/>
      <c r="D25" s="162"/>
      <c r="E25" s="162"/>
      <c r="F25" s="162"/>
      <c r="G25" s="164"/>
      <c r="H25" s="284">
        <f>'1 25 Pol'!F25</f>
        <v>0</v>
      </c>
      <c r="I25" s="32"/>
      <c r="J25" s="32"/>
    </row>
    <row r="26" spans="1:55" ht="12.75" customHeight="1" x14ac:dyDescent="0.2">
      <c r="A26" s="165" t="s">
        <v>58</v>
      </c>
      <c r="B26" s="163" t="s">
        <v>59</v>
      </c>
      <c r="C26" s="162"/>
      <c r="D26" s="162"/>
      <c r="E26" s="162"/>
      <c r="F26" s="162"/>
      <c r="G26" s="164"/>
      <c r="H26" s="284">
        <f>'1 25 Pol'!F45</f>
        <v>0</v>
      </c>
      <c r="I26" s="32"/>
      <c r="J26" s="32"/>
    </row>
    <row r="27" spans="1:55" ht="12.75" customHeight="1" thickBot="1" x14ac:dyDescent="0.25">
      <c r="A27" s="172"/>
      <c r="B27" s="173" t="s">
        <v>156</v>
      </c>
      <c r="C27" s="174"/>
      <c r="D27" s="175" t="str">
        <f>D21</f>
        <v>25</v>
      </c>
      <c r="E27" s="174"/>
      <c r="F27" s="174"/>
      <c r="G27" s="176"/>
      <c r="H27" s="28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p7xaqTA6qEBlJ2hnrl6Jx/DSdaNxgpq7eYs8xodJKgqovSUHJp7IKOgoajh9fCCUJJ+PT1vrwtoXpmnTASxE6A==" saltValue="JyIncYHWt39CWE28aZqMkQ==" spinCount="100000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6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79" t="s">
        <v>68</v>
      </c>
      <c r="B1" s="179"/>
      <c r="C1" s="207"/>
      <c r="D1" s="179"/>
      <c r="E1" s="179"/>
      <c r="F1" s="179"/>
      <c r="G1" s="179"/>
      <c r="AC1" t="s">
        <v>71</v>
      </c>
    </row>
    <row r="2" spans="1:60" ht="13.5" thickTop="1" x14ac:dyDescent="0.2">
      <c r="A2" s="185" t="s">
        <v>30</v>
      </c>
      <c r="B2" s="189" t="s">
        <v>41</v>
      </c>
      <c r="C2" s="208" t="s">
        <v>42</v>
      </c>
      <c r="D2" s="187"/>
      <c r="E2" s="186"/>
      <c r="F2" s="186"/>
      <c r="G2" s="188"/>
    </row>
    <row r="3" spans="1:60" x14ac:dyDescent="0.2">
      <c r="A3" s="183" t="s">
        <v>31</v>
      </c>
      <c r="B3" s="190" t="s">
        <v>45</v>
      </c>
      <c r="C3" s="209" t="s">
        <v>46</v>
      </c>
      <c r="D3" s="182"/>
      <c r="E3" s="181"/>
      <c r="F3" s="181"/>
      <c r="G3" s="184"/>
      <c r="AC3" s="8" t="s">
        <v>61</v>
      </c>
    </row>
    <row r="4" spans="1:60" ht="13.5" thickBot="1" x14ac:dyDescent="0.25">
      <c r="A4" s="191" t="s">
        <v>32</v>
      </c>
      <c r="B4" s="192" t="s">
        <v>66</v>
      </c>
      <c r="C4" s="210" t="s">
        <v>46</v>
      </c>
      <c r="D4" s="193"/>
      <c r="E4" s="194"/>
      <c r="F4" s="194"/>
      <c r="G4" s="195"/>
    </row>
    <row r="5" spans="1:60" ht="14.25" thickTop="1" thickBot="1" x14ac:dyDescent="0.25">
      <c r="C5" s="211"/>
      <c r="D5" s="178"/>
    </row>
    <row r="6" spans="1:60" ht="27" thickTop="1" thickBot="1" x14ac:dyDescent="0.25">
      <c r="A6" s="196" t="s">
        <v>33</v>
      </c>
      <c r="B6" s="199" t="s">
        <v>34</v>
      </c>
      <c r="C6" s="212" t="s">
        <v>35</v>
      </c>
      <c r="D6" s="198" t="s">
        <v>36</v>
      </c>
      <c r="E6" s="197" t="s">
        <v>37</v>
      </c>
      <c r="F6" s="200" t="s">
        <v>38</v>
      </c>
      <c r="G6" s="196" t="s">
        <v>39</v>
      </c>
      <c r="H6" s="264" t="s">
        <v>69</v>
      </c>
      <c r="I6" s="215" t="s">
        <v>70</v>
      </c>
      <c r="J6" s="54"/>
    </row>
    <row r="7" spans="1:60" x14ac:dyDescent="0.2">
      <c r="A7" s="265"/>
      <c r="B7" s="266" t="s">
        <v>72</v>
      </c>
      <c r="C7" s="267" t="s">
        <v>73</v>
      </c>
      <c r="D7" s="268"/>
      <c r="E7" s="269"/>
      <c r="F7" s="270"/>
      <c r="G7" s="270"/>
      <c r="H7" s="271"/>
      <c r="I7" s="272"/>
    </row>
    <row r="8" spans="1:60" x14ac:dyDescent="0.2">
      <c r="A8" s="256" t="s">
        <v>74</v>
      </c>
      <c r="B8" s="216" t="s">
        <v>52</v>
      </c>
      <c r="C8" s="244" t="s">
        <v>53</v>
      </c>
      <c r="D8" s="219"/>
      <c r="E8" s="224"/>
      <c r="F8" s="230">
        <f>SUM(G9:G14)</f>
        <v>0</v>
      </c>
      <c r="G8" s="231"/>
      <c r="H8" s="232"/>
      <c r="I8" s="262"/>
      <c r="AE8" t="s">
        <v>75</v>
      </c>
    </row>
    <row r="9" spans="1:60" outlineLevel="1" x14ac:dyDescent="0.2">
      <c r="A9" s="257"/>
      <c r="B9" s="213" t="s">
        <v>76</v>
      </c>
      <c r="C9" s="245"/>
      <c r="D9" s="220"/>
      <c r="E9" s="225"/>
      <c r="F9" s="233"/>
      <c r="G9" s="234"/>
      <c r="H9" s="235"/>
      <c r="I9" s="263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>
        <v>0</v>
      </c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spans="1:60" outlineLevel="1" x14ac:dyDescent="0.2">
      <c r="A10" s="258">
        <v>1</v>
      </c>
      <c r="B10" s="217" t="s">
        <v>77</v>
      </c>
      <c r="C10" s="246" t="s">
        <v>78</v>
      </c>
      <c r="D10" s="221" t="s">
        <v>79</v>
      </c>
      <c r="E10" s="226">
        <v>38</v>
      </c>
      <c r="F10" s="237"/>
      <c r="G10" s="236">
        <f>ROUND(E10*F10,2)</f>
        <v>0</v>
      </c>
      <c r="H10" s="235" t="s">
        <v>80</v>
      </c>
      <c r="I10" s="263" t="s">
        <v>81</v>
      </c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 t="s">
        <v>82</v>
      </c>
      <c r="AF10" s="201"/>
      <c r="AG10" s="201"/>
      <c r="AH10" s="201"/>
      <c r="AI10" s="201"/>
      <c r="AJ10" s="201"/>
      <c r="AK10" s="201"/>
      <c r="AL10" s="201"/>
      <c r="AM10" s="201">
        <v>15</v>
      </c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spans="1:60" outlineLevel="1" x14ac:dyDescent="0.2">
      <c r="A11" s="257"/>
      <c r="B11" s="218"/>
      <c r="C11" s="247" t="s">
        <v>83</v>
      </c>
      <c r="D11" s="222"/>
      <c r="E11" s="227">
        <v>38</v>
      </c>
      <c r="F11" s="236"/>
      <c r="G11" s="236"/>
      <c r="H11" s="235"/>
      <c r="I11" s="263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spans="1:60" outlineLevel="1" x14ac:dyDescent="0.2">
      <c r="A12" s="257"/>
      <c r="B12" s="214" t="s">
        <v>84</v>
      </c>
      <c r="C12" s="248"/>
      <c r="D12" s="259"/>
      <c r="E12" s="260"/>
      <c r="F12" s="261"/>
      <c r="G12" s="238"/>
      <c r="H12" s="235"/>
      <c r="I12" s="263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>
        <v>0</v>
      </c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spans="1:60" outlineLevel="1" x14ac:dyDescent="0.2">
      <c r="A13" s="257"/>
      <c r="B13" s="214" t="s">
        <v>85</v>
      </c>
      <c r="C13" s="248"/>
      <c r="D13" s="259"/>
      <c r="E13" s="260"/>
      <c r="F13" s="261"/>
      <c r="G13" s="238"/>
      <c r="H13" s="235"/>
      <c r="I13" s="263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 t="s">
        <v>86</v>
      </c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spans="1:60" outlineLevel="1" x14ac:dyDescent="0.2">
      <c r="A14" s="257">
        <v>2</v>
      </c>
      <c r="B14" s="218" t="s">
        <v>87</v>
      </c>
      <c r="C14" s="246" t="s">
        <v>88</v>
      </c>
      <c r="D14" s="221" t="s">
        <v>89</v>
      </c>
      <c r="E14" s="228"/>
      <c r="F14" s="237"/>
      <c r="G14" s="236">
        <f>ROUND(E14*F14,2)</f>
        <v>0</v>
      </c>
      <c r="H14" s="235" t="s">
        <v>80</v>
      </c>
      <c r="I14" s="263" t="s">
        <v>81</v>
      </c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 t="s">
        <v>82</v>
      </c>
      <c r="AF14" s="201"/>
      <c r="AG14" s="201"/>
      <c r="AH14" s="201"/>
      <c r="AI14" s="201"/>
      <c r="AJ14" s="201"/>
      <c r="AK14" s="201"/>
      <c r="AL14" s="201"/>
      <c r="AM14" s="201">
        <v>15</v>
      </c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spans="1:60" x14ac:dyDescent="0.2">
      <c r="A15" s="256" t="s">
        <v>74</v>
      </c>
      <c r="B15" s="216" t="s">
        <v>54</v>
      </c>
      <c r="C15" s="244" t="s">
        <v>55</v>
      </c>
      <c r="D15" s="219"/>
      <c r="E15" s="224"/>
      <c r="F15" s="239">
        <f>SUM(G16:G24)</f>
        <v>0</v>
      </c>
      <c r="G15" s="240"/>
      <c r="H15" s="232"/>
      <c r="I15" s="262"/>
      <c r="AE15" t="s">
        <v>75</v>
      </c>
    </row>
    <row r="16" spans="1:60" outlineLevel="1" x14ac:dyDescent="0.2">
      <c r="A16" s="258">
        <v>3</v>
      </c>
      <c r="B16" s="217" t="s">
        <v>90</v>
      </c>
      <c r="C16" s="246" t="s">
        <v>91</v>
      </c>
      <c r="D16" s="221" t="s">
        <v>92</v>
      </c>
      <c r="E16" s="226">
        <v>7</v>
      </c>
      <c r="F16" s="237"/>
      <c r="G16" s="236">
        <f>ROUND(E16*F16,2)</f>
        <v>0</v>
      </c>
      <c r="H16" s="235"/>
      <c r="I16" s="263" t="s">
        <v>93</v>
      </c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 t="s">
        <v>94</v>
      </c>
      <c r="AF16" s="201"/>
      <c r="AG16" s="201"/>
      <c r="AH16" s="201"/>
      <c r="AI16" s="201"/>
      <c r="AJ16" s="201"/>
      <c r="AK16" s="201"/>
      <c r="AL16" s="201"/>
      <c r="AM16" s="201">
        <v>15</v>
      </c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spans="1:60" outlineLevel="1" x14ac:dyDescent="0.2">
      <c r="A17" s="258">
        <v>4</v>
      </c>
      <c r="B17" s="217" t="s">
        <v>95</v>
      </c>
      <c r="C17" s="246" t="s">
        <v>96</v>
      </c>
      <c r="D17" s="221" t="s">
        <v>92</v>
      </c>
      <c r="E17" s="226">
        <v>4</v>
      </c>
      <c r="F17" s="237"/>
      <c r="G17" s="236">
        <f>ROUND(E17*F17,2)</f>
        <v>0</v>
      </c>
      <c r="H17" s="235"/>
      <c r="I17" s="263" t="s">
        <v>93</v>
      </c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 t="s">
        <v>94</v>
      </c>
      <c r="AF17" s="201"/>
      <c r="AG17" s="201"/>
      <c r="AH17" s="201"/>
      <c r="AI17" s="201"/>
      <c r="AJ17" s="201"/>
      <c r="AK17" s="201"/>
      <c r="AL17" s="201"/>
      <c r="AM17" s="201">
        <v>15</v>
      </c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spans="1:60" outlineLevel="1" x14ac:dyDescent="0.2">
      <c r="A18" s="258">
        <v>5</v>
      </c>
      <c r="B18" s="217" t="s">
        <v>97</v>
      </c>
      <c r="C18" s="246" t="s">
        <v>98</v>
      </c>
      <c r="D18" s="221" t="s">
        <v>92</v>
      </c>
      <c r="E18" s="226">
        <v>4</v>
      </c>
      <c r="F18" s="237"/>
      <c r="G18" s="236">
        <f>ROUND(E18*F18,2)</f>
        <v>0</v>
      </c>
      <c r="H18" s="235"/>
      <c r="I18" s="263" t="s">
        <v>93</v>
      </c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 t="s">
        <v>94</v>
      </c>
      <c r="AF18" s="201"/>
      <c r="AG18" s="201"/>
      <c r="AH18" s="201"/>
      <c r="AI18" s="201"/>
      <c r="AJ18" s="201"/>
      <c r="AK18" s="201"/>
      <c r="AL18" s="201"/>
      <c r="AM18" s="201">
        <v>15</v>
      </c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spans="1:60" outlineLevel="1" x14ac:dyDescent="0.2">
      <c r="A19" s="258">
        <v>6</v>
      </c>
      <c r="B19" s="217" t="s">
        <v>99</v>
      </c>
      <c r="C19" s="246" t="s">
        <v>100</v>
      </c>
      <c r="D19" s="221" t="s">
        <v>92</v>
      </c>
      <c r="E19" s="226">
        <v>2</v>
      </c>
      <c r="F19" s="237"/>
      <c r="G19" s="236">
        <f>ROUND(E19*F19,2)</f>
        <v>0</v>
      </c>
      <c r="H19" s="235"/>
      <c r="I19" s="263" t="s">
        <v>93</v>
      </c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 t="s">
        <v>94</v>
      </c>
      <c r="AF19" s="201"/>
      <c r="AG19" s="201"/>
      <c r="AH19" s="201"/>
      <c r="AI19" s="201"/>
      <c r="AJ19" s="201"/>
      <c r="AK19" s="201"/>
      <c r="AL19" s="201"/>
      <c r="AM19" s="201">
        <v>15</v>
      </c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spans="1:60" outlineLevel="1" x14ac:dyDescent="0.2">
      <c r="A20" s="258">
        <v>7</v>
      </c>
      <c r="B20" s="217" t="s">
        <v>101</v>
      </c>
      <c r="C20" s="246" t="s">
        <v>102</v>
      </c>
      <c r="D20" s="221" t="s">
        <v>92</v>
      </c>
      <c r="E20" s="226">
        <v>1</v>
      </c>
      <c r="F20" s="237"/>
      <c r="G20" s="236">
        <f>ROUND(E20*F20,2)</f>
        <v>0</v>
      </c>
      <c r="H20" s="235"/>
      <c r="I20" s="263" t="s">
        <v>93</v>
      </c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 t="s">
        <v>94</v>
      </c>
      <c r="AF20" s="201"/>
      <c r="AG20" s="201"/>
      <c r="AH20" s="201"/>
      <c r="AI20" s="201"/>
      <c r="AJ20" s="201"/>
      <c r="AK20" s="201"/>
      <c r="AL20" s="201"/>
      <c r="AM20" s="201">
        <v>15</v>
      </c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spans="1:60" outlineLevel="1" x14ac:dyDescent="0.2">
      <c r="A21" s="258">
        <v>8</v>
      </c>
      <c r="B21" s="217" t="s">
        <v>103</v>
      </c>
      <c r="C21" s="246" t="s">
        <v>104</v>
      </c>
      <c r="D21" s="221" t="s">
        <v>92</v>
      </c>
      <c r="E21" s="226">
        <v>1</v>
      </c>
      <c r="F21" s="237"/>
      <c r="G21" s="236">
        <f>ROUND(E21*F21,2)</f>
        <v>0</v>
      </c>
      <c r="H21" s="235"/>
      <c r="I21" s="263" t="s">
        <v>93</v>
      </c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 t="s">
        <v>94</v>
      </c>
      <c r="AF21" s="201"/>
      <c r="AG21" s="201"/>
      <c r="AH21" s="201"/>
      <c r="AI21" s="201"/>
      <c r="AJ21" s="201"/>
      <c r="AK21" s="201"/>
      <c r="AL21" s="201"/>
      <c r="AM21" s="201">
        <v>15</v>
      </c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spans="1:60" outlineLevel="1" x14ac:dyDescent="0.2">
      <c r="A22" s="257"/>
      <c r="B22" s="214" t="s">
        <v>105</v>
      </c>
      <c r="C22" s="248"/>
      <c r="D22" s="259"/>
      <c r="E22" s="260"/>
      <c r="F22" s="261"/>
      <c r="G22" s="238"/>
      <c r="H22" s="235"/>
      <c r="I22" s="263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>
        <v>0</v>
      </c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spans="1:60" outlineLevel="1" x14ac:dyDescent="0.2">
      <c r="A23" s="257"/>
      <c r="B23" s="214" t="s">
        <v>85</v>
      </c>
      <c r="C23" s="248"/>
      <c r="D23" s="259"/>
      <c r="E23" s="260"/>
      <c r="F23" s="261"/>
      <c r="G23" s="238"/>
      <c r="H23" s="235"/>
      <c r="I23" s="263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 t="s">
        <v>86</v>
      </c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spans="1:60" outlineLevel="1" x14ac:dyDescent="0.2">
      <c r="A24" s="257">
        <v>9</v>
      </c>
      <c r="B24" s="218" t="s">
        <v>106</v>
      </c>
      <c r="C24" s="246" t="s">
        <v>88</v>
      </c>
      <c r="D24" s="221" t="s">
        <v>89</v>
      </c>
      <c r="E24" s="228"/>
      <c r="F24" s="237"/>
      <c r="G24" s="236">
        <f>ROUND(E24*F24,2)</f>
        <v>0</v>
      </c>
      <c r="H24" s="235" t="s">
        <v>107</v>
      </c>
      <c r="I24" s="263" t="s">
        <v>81</v>
      </c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 t="s">
        <v>82</v>
      </c>
      <c r="AF24" s="201"/>
      <c r="AG24" s="201"/>
      <c r="AH24" s="201"/>
      <c r="AI24" s="201"/>
      <c r="AJ24" s="201"/>
      <c r="AK24" s="201"/>
      <c r="AL24" s="201"/>
      <c r="AM24" s="201">
        <v>15</v>
      </c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spans="1:60" x14ac:dyDescent="0.2">
      <c r="A25" s="256" t="s">
        <v>74</v>
      </c>
      <c r="B25" s="216" t="s">
        <v>56</v>
      </c>
      <c r="C25" s="244" t="s">
        <v>57</v>
      </c>
      <c r="D25" s="219"/>
      <c r="E25" s="224"/>
      <c r="F25" s="239">
        <f>SUM(G26:G44)</f>
        <v>0</v>
      </c>
      <c r="G25" s="240"/>
      <c r="H25" s="232"/>
      <c r="I25" s="262"/>
      <c r="AE25" t="s">
        <v>75</v>
      </c>
    </row>
    <row r="26" spans="1:60" outlineLevel="1" x14ac:dyDescent="0.2">
      <c r="A26" s="257"/>
      <c r="B26" s="213" t="s">
        <v>108</v>
      </c>
      <c r="C26" s="245"/>
      <c r="D26" s="220"/>
      <c r="E26" s="225"/>
      <c r="F26" s="233"/>
      <c r="G26" s="234"/>
      <c r="H26" s="235"/>
      <c r="I26" s="263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>
        <v>0</v>
      </c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spans="1:60" outlineLevel="1" x14ac:dyDescent="0.2">
      <c r="A27" s="258">
        <v>10</v>
      </c>
      <c r="B27" s="217" t="s">
        <v>109</v>
      </c>
      <c r="C27" s="246" t="s">
        <v>110</v>
      </c>
      <c r="D27" s="221" t="s">
        <v>111</v>
      </c>
      <c r="E27" s="226">
        <v>1</v>
      </c>
      <c r="F27" s="237"/>
      <c r="G27" s="236">
        <f>ROUND(E27*F27,2)</f>
        <v>0</v>
      </c>
      <c r="H27" s="235" t="s">
        <v>112</v>
      </c>
      <c r="I27" s="263" t="s">
        <v>81</v>
      </c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 t="s">
        <v>82</v>
      </c>
      <c r="AF27" s="201"/>
      <c r="AG27" s="201"/>
      <c r="AH27" s="201"/>
      <c r="AI27" s="201"/>
      <c r="AJ27" s="201"/>
      <c r="AK27" s="201"/>
      <c r="AL27" s="201"/>
      <c r="AM27" s="201">
        <v>15</v>
      </c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spans="1:60" outlineLevel="1" x14ac:dyDescent="0.2">
      <c r="A28" s="258">
        <v>11</v>
      </c>
      <c r="B28" s="217" t="s">
        <v>113</v>
      </c>
      <c r="C28" s="246" t="s">
        <v>114</v>
      </c>
      <c r="D28" s="221" t="s">
        <v>115</v>
      </c>
      <c r="E28" s="226">
        <v>19</v>
      </c>
      <c r="F28" s="237"/>
      <c r="G28" s="236">
        <f>ROUND(E28*F28,2)</f>
        <v>0</v>
      </c>
      <c r="H28" s="235" t="s">
        <v>112</v>
      </c>
      <c r="I28" s="263" t="s">
        <v>81</v>
      </c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 t="s">
        <v>82</v>
      </c>
      <c r="AF28" s="201"/>
      <c r="AG28" s="201"/>
      <c r="AH28" s="201"/>
      <c r="AI28" s="201"/>
      <c r="AJ28" s="201"/>
      <c r="AK28" s="201"/>
      <c r="AL28" s="201"/>
      <c r="AM28" s="201">
        <v>15</v>
      </c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spans="1:60" outlineLevel="1" x14ac:dyDescent="0.2">
      <c r="A29" s="257"/>
      <c r="B29" s="214" t="s">
        <v>116</v>
      </c>
      <c r="C29" s="248"/>
      <c r="D29" s="259"/>
      <c r="E29" s="260"/>
      <c r="F29" s="261"/>
      <c r="G29" s="238"/>
      <c r="H29" s="235"/>
      <c r="I29" s="263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>
        <v>0</v>
      </c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spans="1:60" outlineLevel="1" x14ac:dyDescent="0.2">
      <c r="A30" s="258">
        <v>12</v>
      </c>
      <c r="B30" s="217" t="s">
        <v>117</v>
      </c>
      <c r="C30" s="246" t="s">
        <v>118</v>
      </c>
      <c r="D30" s="221" t="s">
        <v>119</v>
      </c>
      <c r="E30" s="226">
        <v>380</v>
      </c>
      <c r="F30" s="237"/>
      <c r="G30" s="236">
        <f>ROUND(E30*F30,2)</f>
        <v>0</v>
      </c>
      <c r="H30" s="235" t="s">
        <v>56</v>
      </c>
      <c r="I30" s="263" t="s">
        <v>81</v>
      </c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 t="s">
        <v>82</v>
      </c>
      <c r="AF30" s="201"/>
      <c r="AG30" s="201"/>
      <c r="AH30" s="201"/>
      <c r="AI30" s="201"/>
      <c r="AJ30" s="201"/>
      <c r="AK30" s="201"/>
      <c r="AL30" s="201"/>
      <c r="AM30" s="201">
        <v>15</v>
      </c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spans="1:60" outlineLevel="1" x14ac:dyDescent="0.2">
      <c r="A31" s="257"/>
      <c r="B31" s="218"/>
      <c r="C31" s="247" t="s">
        <v>120</v>
      </c>
      <c r="D31" s="222"/>
      <c r="E31" s="227">
        <v>380</v>
      </c>
      <c r="F31" s="236"/>
      <c r="G31" s="236"/>
      <c r="H31" s="235"/>
      <c r="I31" s="263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spans="1:60" outlineLevel="1" x14ac:dyDescent="0.2">
      <c r="A32" s="257"/>
      <c r="B32" s="214" t="s">
        <v>121</v>
      </c>
      <c r="C32" s="248"/>
      <c r="D32" s="259"/>
      <c r="E32" s="260"/>
      <c r="F32" s="261"/>
      <c r="G32" s="238"/>
      <c r="H32" s="235"/>
      <c r="I32" s="263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>
        <v>0</v>
      </c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spans="1:60" ht="22.5" outlineLevel="1" x14ac:dyDescent="0.2">
      <c r="A33" s="258">
        <v>13</v>
      </c>
      <c r="B33" s="217" t="s">
        <v>122</v>
      </c>
      <c r="C33" s="246" t="s">
        <v>123</v>
      </c>
      <c r="D33" s="221" t="s">
        <v>124</v>
      </c>
      <c r="E33" s="226">
        <v>19</v>
      </c>
      <c r="F33" s="237"/>
      <c r="G33" s="236">
        <f>ROUND(E33*F33,2)</f>
        <v>0</v>
      </c>
      <c r="H33" s="235" t="s">
        <v>56</v>
      </c>
      <c r="I33" s="263" t="s">
        <v>81</v>
      </c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 t="s">
        <v>82</v>
      </c>
      <c r="AF33" s="201"/>
      <c r="AG33" s="201"/>
      <c r="AH33" s="201"/>
      <c r="AI33" s="201"/>
      <c r="AJ33" s="201"/>
      <c r="AK33" s="201"/>
      <c r="AL33" s="201"/>
      <c r="AM33" s="201">
        <v>15</v>
      </c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spans="1:60" outlineLevel="1" x14ac:dyDescent="0.2">
      <c r="A34" s="257"/>
      <c r="B34" s="214" t="s">
        <v>125</v>
      </c>
      <c r="C34" s="248"/>
      <c r="D34" s="259"/>
      <c r="E34" s="260"/>
      <c r="F34" s="261"/>
      <c r="G34" s="238"/>
      <c r="H34" s="235"/>
      <c r="I34" s="263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>
        <v>0</v>
      </c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spans="1:60" ht="22.5" outlineLevel="1" x14ac:dyDescent="0.2">
      <c r="A35" s="258">
        <v>14</v>
      </c>
      <c r="B35" s="217" t="s">
        <v>126</v>
      </c>
      <c r="C35" s="246" t="s">
        <v>127</v>
      </c>
      <c r="D35" s="221" t="s">
        <v>124</v>
      </c>
      <c r="E35" s="226">
        <v>19</v>
      </c>
      <c r="F35" s="237"/>
      <c r="G35" s="236">
        <f>ROUND(E35*F35,2)</f>
        <v>0</v>
      </c>
      <c r="H35" s="235" t="s">
        <v>56</v>
      </c>
      <c r="I35" s="263" t="s">
        <v>81</v>
      </c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 t="s">
        <v>82</v>
      </c>
      <c r="AF35" s="201"/>
      <c r="AG35" s="201"/>
      <c r="AH35" s="201"/>
      <c r="AI35" s="201"/>
      <c r="AJ35" s="201"/>
      <c r="AK35" s="201"/>
      <c r="AL35" s="201"/>
      <c r="AM35" s="201">
        <v>15</v>
      </c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spans="1:60" outlineLevel="1" x14ac:dyDescent="0.2">
      <c r="A36" s="257"/>
      <c r="B36" s="214" t="s">
        <v>128</v>
      </c>
      <c r="C36" s="248"/>
      <c r="D36" s="259"/>
      <c r="E36" s="260"/>
      <c r="F36" s="261"/>
      <c r="G36" s="238"/>
      <c r="H36" s="235"/>
      <c r="I36" s="263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>
        <v>0</v>
      </c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spans="1:60" outlineLevel="1" x14ac:dyDescent="0.2">
      <c r="A37" s="257"/>
      <c r="B37" s="214" t="s">
        <v>129</v>
      </c>
      <c r="C37" s="248"/>
      <c r="D37" s="259"/>
      <c r="E37" s="260"/>
      <c r="F37" s="261"/>
      <c r="G37" s="238"/>
      <c r="H37" s="235"/>
      <c r="I37" s="263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 t="s">
        <v>86</v>
      </c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spans="1:60" outlineLevel="1" x14ac:dyDescent="0.2">
      <c r="A38" s="258">
        <v>15</v>
      </c>
      <c r="B38" s="217" t="s">
        <v>130</v>
      </c>
      <c r="C38" s="246" t="s">
        <v>131</v>
      </c>
      <c r="D38" s="221" t="s">
        <v>124</v>
      </c>
      <c r="E38" s="226">
        <v>19</v>
      </c>
      <c r="F38" s="237"/>
      <c r="G38" s="236">
        <f>ROUND(E38*F38,2)</f>
        <v>0</v>
      </c>
      <c r="H38" s="235" t="s">
        <v>56</v>
      </c>
      <c r="I38" s="263" t="s">
        <v>81</v>
      </c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 t="s">
        <v>82</v>
      </c>
      <c r="AF38" s="201"/>
      <c r="AG38" s="201"/>
      <c r="AH38" s="201"/>
      <c r="AI38" s="201"/>
      <c r="AJ38" s="201"/>
      <c r="AK38" s="201"/>
      <c r="AL38" s="201"/>
      <c r="AM38" s="201">
        <v>15</v>
      </c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spans="1:60" outlineLevel="1" x14ac:dyDescent="0.2">
      <c r="A39" s="257"/>
      <c r="B39" s="214" t="s">
        <v>132</v>
      </c>
      <c r="C39" s="248"/>
      <c r="D39" s="259"/>
      <c r="E39" s="260"/>
      <c r="F39" s="261"/>
      <c r="G39" s="238"/>
      <c r="H39" s="235"/>
      <c r="I39" s="263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>
        <v>0</v>
      </c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spans="1:60" outlineLevel="1" x14ac:dyDescent="0.2">
      <c r="A40" s="258">
        <v>16</v>
      </c>
      <c r="B40" s="217" t="s">
        <v>133</v>
      </c>
      <c r="C40" s="246" t="s">
        <v>134</v>
      </c>
      <c r="D40" s="221" t="s">
        <v>119</v>
      </c>
      <c r="E40" s="226">
        <v>380</v>
      </c>
      <c r="F40" s="237"/>
      <c r="G40" s="236">
        <f>ROUND(E40*F40,2)</f>
        <v>0</v>
      </c>
      <c r="H40" s="235" t="s">
        <v>56</v>
      </c>
      <c r="I40" s="263" t="s">
        <v>81</v>
      </c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 t="s">
        <v>82</v>
      </c>
      <c r="AF40" s="201"/>
      <c r="AG40" s="201"/>
      <c r="AH40" s="201"/>
      <c r="AI40" s="201"/>
      <c r="AJ40" s="201"/>
      <c r="AK40" s="201"/>
      <c r="AL40" s="201"/>
      <c r="AM40" s="201">
        <v>15</v>
      </c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spans="1:60" outlineLevel="1" x14ac:dyDescent="0.2">
      <c r="A41" s="257"/>
      <c r="B41" s="214" t="s">
        <v>135</v>
      </c>
      <c r="C41" s="248"/>
      <c r="D41" s="259"/>
      <c r="E41" s="260"/>
      <c r="F41" s="261"/>
      <c r="G41" s="238"/>
      <c r="H41" s="235"/>
      <c r="I41" s="263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>
        <v>0</v>
      </c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spans="1:60" outlineLevel="1" x14ac:dyDescent="0.2">
      <c r="A42" s="258">
        <v>17</v>
      </c>
      <c r="B42" s="217" t="s">
        <v>136</v>
      </c>
      <c r="C42" s="246" t="s">
        <v>137</v>
      </c>
      <c r="D42" s="221" t="s">
        <v>138</v>
      </c>
      <c r="E42" s="226">
        <v>12</v>
      </c>
      <c r="F42" s="237"/>
      <c r="G42" s="236">
        <f>ROUND(E42*F42,2)</f>
        <v>0</v>
      </c>
      <c r="H42" s="235" t="s">
        <v>139</v>
      </c>
      <c r="I42" s="263" t="s">
        <v>81</v>
      </c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 t="s">
        <v>82</v>
      </c>
      <c r="AF42" s="201"/>
      <c r="AG42" s="201"/>
      <c r="AH42" s="201"/>
      <c r="AI42" s="201"/>
      <c r="AJ42" s="201"/>
      <c r="AK42" s="201"/>
      <c r="AL42" s="201"/>
      <c r="AM42" s="201">
        <v>15</v>
      </c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spans="1:60" outlineLevel="1" x14ac:dyDescent="0.2">
      <c r="A43" s="258">
        <v>18</v>
      </c>
      <c r="B43" s="217" t="s">
        <v>140</v>
      </c>
      <c r="C43" s="246" t="s">
        <v>141</v>
      </c>
      <c r="D43" s="221" t="s">
        <v>124</v>
      </c>
      <c r="E43" s="226">
        <v>19</v>
      </c>
      <c r="F43" s="237"/>
      <c r="G43" s="236">
        <f>ROUND(E43*F43,2)</f>
        <v>0</v>
      </c>
      <c r="H43" s="235" t="s">
        <v>142</v>
      </c>
      <c r="I43" s="263" t="s">
        <v>81</v>
      </c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 t="s">
        <v>94</v>
      </c>
      <c r="AF43" s="201"/>
      <c r="AG43" s="201"/>
      <c r="AH43" s="201"/>
      <c r="AI43" s="201"/>
      <c r="AJ43" s="201"/>
      <c r="AK43" s="201"/>
      <c r="AL43" s="201"/>
      <c r="AM43" s="201">
        <v>15</v>
      </c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spans="1:60" outlineLevel="1" x14ac:dyDescent="0.2">
      <c r="A44" s="258">
        <v>19</v>
      </c>
      <c r="B44" s="217" t="s">
        <v>143</v>
      </c>
      <c r="C44" s="246" t="s">
        <v>144</v>
      </c>
      <c r="D44" s="221" t="s">
        <v>119</v>
      </c>
      <c r="E44" s="226">
        <v>380</v>
      </c>
      <c r="F44" s="237"/>
      <c r="G44" s="236">
        <f>ROUND(E44*F44,2)</f>
        <v>0</v>
      </c>
      <c r="H44" s="235" t="s">
        <v>142</v>
      </c>
      <c r="I44" s="263" t="s">
        <v>81</v>
      </c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 t="s">
        <v>94</v>
      </c>
      <c r="AF44" s="201"/>
      <c r="AG44" s="201"/>
      <c r="AH44" s="201"/>
      <c r="AI44" s="201"/>
      <c r="AJ44" s="201"/>
      <c r="AK44" s="201"/>
      <c r="AL44" s="201"/>
      <c r="AM44" s="201">
        <v>15</v>
      </c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spans="1:60" x14ac:dyDescent="0.2">
      <c r="A45" s="256" t="s">
        <v>74</v>
      </c>
      <c r="B45" s="216" t="s">
        <v>58</v>
      </c>
      <c r="C45" s="244" t="s">
        <v>59</v>
      </c>
      <c r="D45" s="219"/>
      <c r="E45" s="224"/>
      <c r="F45" s="239">
        <f>SUM(G46:G49)</f>
        <v>0</v>
      </c>
      <c r="G45" s="240"/>
      <c r="H45" s="232"/>
      <c r="I45" s="262"/>
      <c r="AE45" t="s">
        <v>75</v>
      </c>
    </row>
    <row r="46" spans="1:60" outlineLevel="1" x14ac:dyDescent="0.2">
      <c r="A46" s="258">
        <v>20</v>
      </c>
      <c r="B46" s="217" t="s">
        <v>145</v>
      </c>
      <c r="C46" s="246" t="s">
        <v>146</v>
      </c>
      <c r="D46" s="221" t="s">
        <v>147</v>
      </c>
      <c r="E46" s="226">
        <v>1</v>
      </c>
      <c r="F46" s="237"/>
      <c r="G46" s="236">
        <f>ROUND(E46*F46,2)</f>
        <v>0</v>
      </c>
      <c r="H46" s="235"/>
      <c r="I46" s="263" t="s">
        <v>81</v>
      </c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 t="s">
        <v>94</v>
      </c>
      <c r="AF46" s="201"/>
      <c r="AG46" s="201"/>
      <c r="AH46" s="201"/>
      <c r="AI46" s="201"/>
      <c r="AJ46" s="201"/>
      <c r="AK46" s="201"/>
      <c r="AL46" s="201"/>
      <c r="AM46" s="201">
        <v>15</v>
      </c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spans="1:60" ht="22.5" outlineLevel="1" x14ac:dyDescent="0.2">
      <c r="A47" s="257"/>
      <c r="B47" s="218"/>
      <c r="C47" s="249" t="s">
        <v>148</v>
      </c>
      <c r="D47" s="223"/>
      <c r="E47" s="229"/>
      <c r="F47" s="241"/>
      <c r="G47" s="242"/>
      <c r="H47" s="235"/>
      <c r="I47" s="263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6" t="str">
        <f>C47</f>
        <v>Náklady na ztížené provádění stavebních prací v důsledku nepřerušeného provozu na staveništi nebo v případech nepřerušeného provozu v objektech v nichž se stavební práce provádí.</v>
      </c>
      <c r="BB47" s="201"/>
      <c r="BC47" s="201"/>
      <c r="BD47" s="201"/>
      <c r="BE47" s="201"/>
      <c r="BF47" s="201"/>
      <c r="BG47" s="201"/>
      <c r="BH47" s="201"/>
    </row>
    <row r="48" spans="1:60" outlineLevel="1" x14ac:dyDescent="0.2">
      <c r="A48" s="258">
        <v>21</v>
      </c>
      <c r="B48" s="217" t="s">
        <v>149</v>
      </c>
      <c r="C48" s="246" t="s">
        <v>150</v>
      </c>
      <c r="D48" s="221" t="s">
        <v>147</v>
      </c>
      <c r="E48" s="226">
        <v>1</v>
      </c>
      <c r="F48" s="237"/>
      <c r="G48" s="236">
        <f>ROUND(E48*F48,2)</f>
        <v>0</v>
      </c>
      <c r="H48" s="235"/>
      <c r="I48" s="263" t="s">
        <v>81</v>
      </c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 t="s">
        <v>94</v>
      </c>
      <c r="AF48" s="201"/>
      <c r="AG48" s="201"/>
      <c r="AH48" s="201"/>
      <c r="AI48" s="201"/>
      <c r="AJ48" s="201"/>
      <c r="AK48" s="201"/>
      <c r="AL48" s="201"/>
      <c r="AM48" s="201">
        <v>15</v>
      </c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spans="1:60" ht="23.25" outlineLevel="1" thickBot="1" x14ac:dyDescent="0.25">
      <c r="A49" s="273"/>
      <c r="B49" s="274"/>
      <c r="C49" s="275" t="s">
        <v>151</v>
      </c>
      <c r="D49" s="276"/>
      <c r="E49" s="277"/>
      <c r="F49" s="278"/>
      <c r="G49" s="279"/>
      <c r="H49" s="280"/>
      <c r="I49" s="28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6" t="str">
        <f>C49</f>
        <v>Náklady zhotovitele, související s prováděním zkoušek a revizí předepsaných technickými normami nebo objednatelem a které jsou pro provedení díla nezbytné.</v>
      </c>
      <c r="BB49" s="201"/>
      <c r="BC49" s="201"/>
      <c r="BD49" s="201"/>
      <c r="BE49" s="201"/>
      <c r="BF49" s="201"/>
      <c r="BG49" s="201"/>
      <c r="BH49" s="201"/>
    </row>
    <row r="50" spans="1:60" hidden="1" x14ac:dyDescent="0.2">
      <c r="A50" s="54"/>
      <c r="B50" s="61" t="s">
        <v>153</v>
      </c>
      <c r="C50" s="250" t="s">
        <v>153</v>
      </c>
      <c r="D50" s="204"/>
      <c r="E50" s="202"/>
      <c r="F50" s="202"/>
      <c r="G50" s="202"/>
      <c r="H50" s="202"/>
      <c r="I50" s="203"/>
    </row>
    <row r="51" spans="1:60" hidden="1" x14ac:dyDescent="0.2">
      <c r="A51" s="251"/>
      <c r="B51" s="252" t="s">
        <v>152</v>
      </c>
      <c r="C51" s="253"/>
      <c r="D51" s="254"/>
      <c r="E51" s="251"/>
      <c r="F51" s="251"/>
      <c r="G51" s="255">
        <f>F8+F15+F25+F45</f>
        <v>0</v>
      </c>
      <c r="H51" s="46"/>
      <c r="I51" s="46"/>
      <c r="AN51">
        <v>15</v>
      </c>
      <c r="AO51">
        <v>21</v>
      </c>
    </row>
    <row r="52" spans="1:60" x14ac:dyDescent="0.2">
      <c r="A52" s="46"/>
      <c r="B52" s="243"/>
      <c r="C52" s="243"/>
      <c r="D52" s="180"/>
      <c r="E52" s="46"/>
      <c r="F52" s="46"/>
      <c r="G52" s="46"/>
      <c r="H52" s="46"/>
      <c r="I52" s="46"/>
      <c r="AN52">
        <f>SUMIF(AM8:AM51,AN51,G8:G51)</f>
        <v>0</v>
      </c>
      <c r="AO52">
        <f>SUMIF(AM8:AM51,AO51,G8:G51)</f>
        <v>0</v>
      </c>
    </row>
    <row r="53" spans="1:60" x14ac:dyDescent="0.2">
      <c r="D53" s="178"/>
    </row>
    <row r="54" spans="1:60" x14ac:dyDescent="0.2">
      <c r="D54" s="178"/>
    </row>
    <row r="55" spans="1:60" x14ac:dyDescent="0.2">
      <c r="D55" s="178"/>
    </row>
    <row r="56" spans="1:60" x14ac:dyDescent="0.2">
      <c r="D56" s="178"/>
    </row>
    <row r="57" spans="1:60" x14ac:dyDescent="0.2">
      <c r="D57" s="178"/>
    </row>
    <row r="58" spans="1:60" x14ac:dyDescent="0.2">
      <c r="D58" s="178"/>
    </row>
    <row r="59" spans="1:60" x14ac:dyDescent="0.2">
      <c r="D59" s="178"/>
    </row>
    <row r="60" spans="1:60" x14ac:dyDescent="0.2">
      <c r="D60" s="178"/>
    </row>
    <row r="61" spans="1:60" x14ac:dyDescent="0.2">
      <c r="D61" s="178"/>
    </row>
    <row r="62" spans="1:60" x14ac:dyDescent="0.2">
      <c r="D62" s="178"/>
    </row>
    <row r="63" spans="1:60" x14ac:dyDescent="0.2">
      <c r="D63" s="178"/>
    </row>
    <row r="64" spans="1:60" x14ac:dyDescent="0.2">
      <c r="D64" s="178"/>
    </row>
    <row r="65" spans="4:4" x14ac:dyDescent="0.2">
      <c r="D65" s="178"/>
    </row>
    <row r="66" spans="4:4" x14ac:dyDescent="0.2">
      <c r="D66" s="178"/>
    </row>
    <row r="67" spans="4:4" x14ac:dyDescent="0.2">
      <c r="D67" s="178"/>
    </row>
    <row r="68" spans="4:4" x14ac:dyDescent="0.2">
      <c r="D68" s="178"/>
    </row>
    <row r="69" spans="4:4" x14ac:dyDescent="0.2">
      <c r="D69" s="178"/>
    </row>
    <row r="70" spans="4:4" x14ac:dyDescent="0.2">
      <c r="D70" s="178"/>
    </row>
    <row r="71" spans="4:4" x14ac:dyDescent="0.2">
      <c r="D71" s="178"/>
    </row>
    <row r="72" spans="4:4" x14ac:dyDescent="0.2">
      <c r="D72" s="178"/>
    </row>
    <row r="73" spans="4:4" x14ac:dyDescent="0.2">
      <c r="D73" s="178"/>
    </row>
    <row r="74" spans="4:4" x14ac:dyDescent="0.2">
      <c r="D74" s="178"/>
    </row>
    <row r="75" spans="4:4" x14ac:dyDescent="0.2">
      <c r="D75" s="178"/>
    </row>
    <row r="76" spans="4:4" x14ac:dyDescent="0.2">
      <c r="D76" s="178"/>
    </row>
    <row r="77" spans="4:4" x14ac:dyDescent="0.2">
      <c r="D77" s="178"/>
    </row>
    <row r="78" spans="4:4" x14ac:dyDescent="0.2">
      <c r="D78" s="178"/>
    </row>
    <row r="79" spans="4:4" x14ac:dyDescent="0.2">
      <c r="D79" s="178"/>
    </row>
    <row r="80" spans="4:4" x14ac:dyDescent="0.2">
      <c r="D80" s="178"/>
    </row>
    <row r="81" spans="4:4" x14ac:dyDescent="0.2">
      <c r="D81" s="178"/>
    </row>
    <row r="82" spans="4:4" x14ac:dyDescent="0.2">
      <c r="D82" s="178"/>
    </row>
    <row r="83" spans="4:4" x14ac:dyDescent="0.2">
      <c r="D83" s="178"/>
    </row>
    <row r="84" spans="4:4" x14ac:dyDescent="0.2">
      <c r="D84" s="178"/>
    </row>
    <row r="85" spans="4:4" x14ac:dyDescent="0.2">
      <c r="D85" s="178"/>
    </row>
    <row r="86" spans="4:4" x14ac:dyDescent="0.2">
      <c r="D86" s="178"/>
    </row>
    <row r="87" spans="4:4" x14ac:dyDescent="0.2">
      <c r="D87" s="178"/>
    </row>
    <row r="88" spans="4:4" x14ac:dyDescent="0.2">
      <c r="D88" s="178"/>
    </row>
    <row r="89" spans="4:4" x14ac:dyDescent="0.2">
      <c r="D89" s="178"/>
    </row>
    <row r="90" spans="4:4" x14ac:dyDescent="0.2">
      <c r="D90" s="178"/>
    </row>
    <row r="91" spans="4:4" x14ac:dyDescent="0.2">
      <c r="D91" s="178"/>
    </row>
    <row r="92" spans="4:4" x14ac:dyDescent="0.2">
      <c r="D92" s="178"/>
    </row>
    <row r="93" spans="4:4" x14ac:dyDescent="0.2">
      <c r="D93" s="178"/>
    </row>
    <row r="94" spans="4:4" x14ac:dyDescent="0.2">
      <c r="D94" s="178"/>
    </row>
    <row r="95" spans="4:4" x14ac:dyDescent="0.2">
      <c r="D95" s="178"/>
    </row>
    <row r="96" spans="4:4" x14ac:dyDescent="0.2">
      <c r="D96" s="178"/>
    </row>
    <row r="97" spans="4:4" x14ac:dyDescent="0.2">
      <c r="D97" s="178"/>
    </row>
    <row r="98" spans="4:4" x14ac:dyDescent="0.2">
      <c r="D98" s="178"/>
    </row>
    <row r="99" spans="4:4" x14ac:dyDescent="0.2">
      <c r="D99" s="178"/>
    </row>
    <row r="100" spans="4:4" x14ac:dyDescent="0.2">
      <c r="D100" s="178"/>
    </row>
    <row r="101" spans="4:4" x14ac:dyDescent="0.2">
      <c r="D101" s="178"/>
    </row>
    <row r="102" spans="4:4" x14ac:dyDescent="0.2">
      <c r="D102" s="178"/>
    </row>
    <row r="103" spans="4:4" x14ac:dyDescent="0.2">
      <c r="D103" s="178"/>
    </row>
    <row r="104" spans="4:4" x14ac:dyDescent="0.2">
      <c r="D104" s="178"/>
    </row>
    <row r="105" spans="4:4" x14ac:dyDescent="0.2">
      <c r="D105" s="178"/>
    </row>
    <row r="106" spans="4:4" x14ac:dyDescent="0.2">
      <c r="D106" s="178"/>
    </row>
    <row r="107" spans="4:4" x14ac:dyDescent="0.2">
      <c r="D107" s="178"/>
    </row>
    <row r="108" spans="4:4" x14ac:dyDescent="0.2">
      <c r="D108" s="178"/>
    </row>
    <row r="109" spans="4:4" x14ac:dyDescent="0.2">
      <c r="D109" s="178"/>
    </row>
    <row r="110" spans="4:4" x14ac:dyDescent="0.2">
      <c r="D110" s="178"/>
    </row>
    <row r="111" spans="4:4" x14ac:dyDescent="0.2">
      <c r="D111" s="178"/>
    </row>
    <row r="112" spans="4:4" x14ac:dyDescent="0.2">
      <c r="D112" s="178"/>
    </row>
    <row r="113" spans="4:4" x14ac:dyDescent="0.2">
      <c r="D113" s="178"/>
    </row>
    <row r="114" spans="4:4" x14ac:dyDescent="0.2">
      <c r="D114" s="178"/>
    </row>
    <row r="115" spans="4:4" x14ac:dyDescent="0.2">
      <c r="D115" s="178"/>
    </row>
    <row r="116" spans="4:4" x14ac:dyDescent="0.2">
      <c r="D116" s="178"/>
    </row>
    <row r="117" spans="4:4" x14ac:dyDescent="0.2">
      <c r="D117" s="178"/>
    </row>
    <row r="118" spans="4:4" x14ac:dyDescent="0.2">
      <c r="D118" s="178"/>
    </row>
    <row r="119" spans="4:4" x14ac:dyDescent="0.2">
      <c r="D119" s="178"/>
    </row>
    <row r="120" spans="4:4" x14ac:dyDescent="0.2">
      <c r="D120" s="178"/>
    </row>
    <row r="121" spans="4:4" x14ac:dyDescent="0.2">
      <c r="D121" s="178"/>
    </row>
    <row r="122" spans="4:4" x14ac:dyDescent="0.2">
      <c r="D122" s="178"/>
    </row>
    <row r="123" spans="4:4" x14ac:dyDescent="0.2">
      <c r="D123" s="178"/>
    </row>
    <row r="124" spans="4:4" x14ac:dyDescent="0.2">
      <c r="D124" s="178"/>
    </row>
    <row r="125" spans="4:4" x14ac:dyDescent="0.2">
      <c r="D125" s="178"/>
    </row>
    <row r="126" spans="4:4" x14ac:dyDescent="0.2">
      <c r="D126" s="178"/>
    </row>
    <row r="127" spans="4:4" x14ac:dyDescent="0.2">
      <c r="D127" s="178"/>
    </row>
    <row r="128" spans="4:4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  <row r="5000" spans="4:4" x14ac:dyDescent="0.2">
      <c r="D5000" s="178"/>
    </row>
  </sheetData>
  <sheetProtection algorithmName="SHA-512" hashValue="aRLS3RtLD+okBkLj5cBJTk4WAl1WlkTtXTb6g+I2UhJ5cqIjAXKatGBjihfspNHd1vZgbE0np8sDlWwBnyEjHA==" saltValue="eT3wQ8EAcbAmno7V6W48Kw==" spinCount="100000" sheet="1"/>
  <mergeCells count="21">
    <mergeCell ref="F45:G45"/>
    <mergeCell ref="C47:G47"/>
    <mergeCell ref="C49:G49"/>
    <mergeCell ref="B32:G32"/>
    <mergeCell ref="B34:G34"/>
    <mergeCell ref="B36:G36"/>
    <mergeCell ref="B37:G37"/>
    <mergeCell ref="B39:G39"/>
    <mergeCell ref="B41:G41"/>
    <mergeCell ref="F15:G15"/>
    <mergeCell ref="B22:G22"/>
    <mergeCell ref="B23:G23"/>
    <mergeCell ref="F25:G25"/>
    <mergeCell ref="B26:G26"/>
    <mergeCell ref="B29:G29"/>
    <mergeCell ref="A1:G1"/>
    <mergeCell ref="C7:G7"/>
    <mergeCell ref="F8:G8"/>
    <mergeCell ref="B9:G9"/>
    <mergeCell ref="B12:G12"/>
    <mergeCell ref="B13:G1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1</vt:lpstr>
      <vt:lpstr>1 25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 25 Pol'!Oblast_tisku</vt:lpstr>
      <vt:lpstr>'Rekapitulace Objekt 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Dusek</dc:creator>
  <cp:lastModifiedBy>Milan Dusek</cp:lastModifiedBy>
  <cp:lastPrinted>2012-06-29T07:38:16Z</cp:lastPrinted>
  <dcterms:created xsi:type="dcterms:W3CDTF">2009-04-08T07:15:50Z</dcterms:created>
  <dcterms:modified xsi:type="dcterms:W3CDTF">2015-07-02T07:27:34Z</dcterms:modified>
</cp:coreProperties>
</file>